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Tables/pivotTable1.xml" ContentType="application/vnd.openxmlformats-officedocument.spreadsheetml.pivotTable+xml"/>
  <Override PartName="/xl/worksheets/sheet2.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worksheets/sheet3.xml" ContentType="application/vnd.openxmlformats-officedocument.spreadsheetml.worksheet+xml"/>
  <Override PartName="/xl/styles.xml" ContentType="application/vnd.openxmlformats-officedocument.spreadsheetml.styles+xml"/>
  <Override PartName="/xl/externalLinks/externalLink1.xml" ContentType="application/vnd.openxmlformats-officedocument.spreadsheetml.externalLink+xml"/>
  <Override PartName="/docProps/core.xml" ContentType="application/vnd.openxmlformats-package.core-properties+xml"/>
  <Override PartName="/xl/calcChain.xml" ContentType="application/vnd.openxmlformats-officedocument.spreadsheetml.calcChain+xml"/>
  <Override PartName="/xl/pivotCache/pivotCacheRecords1.xml" ContentType="application/vnd.openxmlformats-officedocument.spreadsheetml.pivotCacheRecords+xml"/>
  <Override PartName="/xl/pivotCache/pivotCacheDefinition1.xml" ContentType="application/vnd.openxmlformats-officedocument.spreadsheetml.pivotCacheDefinitio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127"/>
  <workbookPr defaultThemeVersion="164011"/>
  <mc:AlternateContent xmlns:mc="http://schemas.openxmlformats.org/markup-compatibility/2006">
    <mc:Choice Requires="x15">
      <x15ac:absPath xmlns:x15ac="http://schemas.microsoft.com/office/spreadsheetml/2010/11/ac" url="D:\disco D\publicacione_web\"/>
    </mc:Choice>
  </mc:AlternateContent>
  <bookViews>
    <workbookView xWindow="0" yWindow="0" windowWidth="28800" windowHeight="12210"/>
  </bookViews>
  <sheets>
    <sheet name="SEGUIMIENTO" sheetId="1" r:id="rId1"/>
    <sheet name="RESUMEN DE CUMPLIMIENTO" sheetId="3" r:id="rId2"/>
    <sheet name="%" sheetId="2" r:id="rId3"/>
  </sheets>
  <externalReferences>
    <externalReference r:id="rId4"/>
  </externalReferences>
  <definedNames>
    <definedName name="_xlnm._FilterDatabase" localSheetId="0" hidden="1">SEGUIMIENTO!$A$9:$E$34</definedName>
    <definedName name="_xlnm.Print_Area" localSheetId="0">SEGUIMIENTO!$A$1:$E$39</definedName>
  </definedNames>
  <calcPr calcId="171027"/>
  <pivotCaches>
    <pivotCache cacheId="0" r:id="rId5"/>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1" i="1" l="1"/>
  <c r="D30" i="1"/>
  <c r="B31" i="1"/>
  <c r="C31" i="1"/>
  <c r="B32" i="1"/>
  <c r="C32" i="1"/>
  <c r="D32" i="1" s="1"/>
  <c r="B33" i="1"/>
  <c r="D33" i="1" s="1"/>
  <c r="C33" i="1"/>
  <c r="B34" i="1"/>
  <c r="C34" i="1"/>
  <c r="D34" i="1" s="1"/>
  <c r="C30" i="1"/>
  <c r="B30" i="1"/>
  <c r="B25" i="1"/>
  <c r="B26" i="1"/>
  <c r="C26" i="1"/>
  <c r="D26" i="1" s="1"/>
  <c r="B27" i="1"/>
  <c r="C27" i="1"/>
  <c r="D27" i="1" s="1"/>
  <c r="B28" i="1"/>
  <c r="D28" i="1" s="1"/>
  <c r="C28" i="1"/>
  <c r="D24" i="1"/>
  <c r="B24" i="1"/>
  <c r="B20" i="1"/>
  <c r="C20" i="1"/>
  <c r="B21" i="1"/>
  <c r="C21" i="1"/>
  <c r="B22" i="1"/>
  <c r="C22" i="1"/>
  <c r="C19" i="1"/>
  <c r="B19" i="1"/>
  <c r="C17" i="1"/>
  <c r="B17" i="1"/>
  <c r="B13" i="1"/>
  <c r="C13" i="1"/>
  <c r="B12" i="1"/>
  <c r="C11" i="1"/>
  <c r="B11" i="1"/>
  <c r="C25" i="1"/>
  <c r="C12" i="1"/>
  <c r="C14" i="1"/>
  <c r="C15" i="1"/>
  <c r="B15" i="1"/>
  <c r="B14" i="1"/>
  <c r="D25" i="1" l="1"/>
  <c r="F13" i="2"/>
  <c r="C3" i="3"/>
  <c r="B3" i="3"/>
  <c r="D20" i="1" l="1"/>
  <c r="D13" i="1" l="1"/>
  <c r="D22" i="1" l="1"/>
  <c r="D21" i="1"/>
  <c r="D19" i="1"/>
  <c r="D17" i="1"/>
  <c r="D15" i="1"/>
  <c r="D14" i="1"/>
  <c r="D12" i="1"/>
  <c r="D11" i="1"/>
  <c r="D3" i="3" l="1"/>
</calcChain>
</file>

<file path=xl/sharedStrings.xml><?xml version="1.0" encoding="utf-8"?>
<sst xmlns="http://schemas.openxmlformats.org/spreadsheetml/2006/main" count="76" uniqueCount="76">
  <si>
    <t>FORMATO  SEGUIMIENTO PLAN ANTICORRUPCIÓN Y DE ATENCIÓN AL CIUDADANO</t>
  </si>
  <si>
    <t>Entidad: UNIDAD ADMINISTRATIVA ESPECIAL DE AERONAUTICA CIVIL</t>
  </si>
  <si>
    <t>Fecha seguimiento:</t>
  </si>
  <si>
    <t>Componente</t>
  </si>
  <si>
    <t>Actividades Programadas</t>
  </si>
  <si>
    <t>Actividades Cumplidas</t>
  </si>
  <si>
    <t>% de Avance</t>
  </si>
  <si>
    <t>Observaciones</t>
  </si>
  <si>
    <t>Componente 1 - Gestión del Riesgo de Corrupción</t>
  </si>
  <si>
    <t>Subcomponente/proceso 1 - Política de Administración de Riesgos</t>
  </si>
  <si>
    <t>Subcomponente/proceso 2 - Construcción del Mapa de Riesgos de Corrupción</t>
  </si>
  <si>
    <t>Subcomponente/proceso 3 - Consulta y divulgación</t>
  </si>
  <si>
    <t>Subcomponente/proceso 4 - Monitorio y revisión</t>
  </si>
  <si>
    <t>Subcomponente/proceso 5 - Seguimiento</t>
  </si>
  <si>
    <t xml:space="preserve"> Trámites a racionalizar</t>
  </si>
  <si>
    <t>Componente 3: Rendición de cuentas</t>
  </si>
  <si>
    <t>Subcomponente/proceso 1 - Información de calidad y en lenguaje comprensible</t>
  </si>
  <si>
    <t>Subcomponente/proceso 2 - Diálogo de doble vía con la ciudadanía y sus organizaciones</t>
  </si>
  <si>
    <t>Subcomponente/proceso 3 - Incentivos para motivar la cultura de la rendición y petición de cuentas</t>
  </si>
  <si>
    <t>Subcomponente/proceso 4 - Evaluación y retroalimentación a la gestión institucional</t>
  </si>
  <si>
    <t>Componente 4: Atención al ciudadano</t>
  </si>
  <si>
    <t>Subcomponente/proceso 1 - Estructura administrativa y Direccionamiento estratégico</t>
  </si>
  <si>
    <t>Subcomponente/proceso 2 - Fortalecimiento de los canales de atención</t>
  </si>
  <si>
    <t>Subcomponente/proceso 3 - Talento Humano</t>
  </si>
  <si>
    <t>Subcomponente/proceso 4 - Normativo y procedimental</t>
  </si>
  <si>
    <t>Subcomponente/proceso 5 - Relacionamiento con el ciudadano</t>
  </si>
  <si>
    <t>Componente 5: Transparencia y Acceso de la Información</t>
  </si>
  <si>
    <t>Subcomponente/proceso 1 - Lineamientos de Transparencia Activa</t>
  </si>
  <si>
    <t>Subcomponente/proceso 2 - Lineamientos de Transparencia Pasiva</t>
  </si>
  <si>
    <t>Subcomponente/proceso 3 - Elaboración de los Instrumentos de Gestión de la Información</t>
  </si>
  <si>
    <t>Subcomponente/proceso 4 - Criterio Diferencial de Accesibilidad</t>
  </si>
  <si>
    <t>Subcomponente/proceso 5 - Monitoreo del Acceso a la Información Pública</t>
  </si>
  <si>
    <t>Escala</t>
  </si>
  <si>
    <t>zona baja</t>
  </si>
  <si>
    <t>0 a 59%</t>
  </si>
  <si>
    <t xml:space="preserve">zona media </t>
  </si>
  <si>
    <t>60 a 79%</t>
  </si>
  <si>
    <t>zona alta</t>
  </si>
  <si>
    <t>80 a 100%</t>
  </si>
  <si>
    <t>Seguimiento No. 1 - Oficina de Control Interno</t>
  </si>
  <si>
    <t>Componente 2 - Racionalización de Tramites</t>
  </si>
  <si>
    <t>Esta actividad depende la actualización inventario de información la cual se encuentra en desarrollo.</t>
  </si>
  <si>
    <t>Etiquetas de fila</t>
  </si>
  <si>
    <t>(en blanco)</t>
  </si>
  <si>
    <t>Total general</t>
  </si>
  <si>
    <t>% DE CUMPLIMIENTO</t>
  </si>
  <si>
    <t>Cuenta de % de Avance</t>
  </si>
  <si>
    <t>SUPCOMPONENTES</t>
  </si>
  <si>
    <t>PORCENTAJE DE CUMPLIMIENTO POR SUBCOMPONENTES</t>
  </si>
  <si>
    <t>TOTAL SUBCOMPONENTES</t>
  </si>
  <si>
    <t>ACTIVIDADES PROGRAMADAS</t>
  </si>
  <si>
    <t>ACTIVIDADES CUMPLIDAS</t>
  </si>
  <si>
    <t>% DE AVANCE</t>
  </si>
  <si>
    <t>Subcomponentes PAAC</t>
  </si>
  <si>
    <t>COMPONENTE PAAC</t>
  </si>
  <si>
    <t xml:space="preserve">Para la construcción del Mapa de Riesgos 2018, se revisó nuevamente la metodología establecida en la guía del Departamento Administrativo de la Función Pública, utilizando la matriz para el levantamiento de la información, se adelantaron las mesas de trabajo con los líderes y sus equipos de gerencia de los procesos Estratégicos, Misionales, de Apoyo y de Evaluación. Se revisaron los eventos de riesgos, las causas y controles, si el riesgo se materializo, para proceder a calificar nuevamente el riesgo. 
A la fecha no se ha adelantado la revisión del contexto estratégico de la Entidad.
Se evidenció la actualización y consolidación del Mapa de Riesgos de corrupción en coordinación con los líderes de cada  proceso. </t>
  </si>
  <si>
    <t>El Mapa de Riesgos de Corrupción 2018 se socializo el día 19 de enero de 2018 y se publicó el 31 de enero de 2018, en la página web de la Entidad.
Teniendo en cuenta que no se recibieron observaciones del Mapa de Riesgos de corrupción publicado no se realizaron ajustes y modificaciones al documento.</t>
  </si>
  <si>
    <t>El seguimiento efectuado por la Oficina de Control Interno en el periodo enero- abril 2018 el cual se encuentra publicado en la pagina web de la Entidad.</t>
  </si>
  <si>
    <t>Ya se encuentra en aplicación el envío por correo certificado de las licencias solicitadas.</t>
  </si>
  <si>
    <t>No se encuentran Informes de realización de las actividades de retroalimentación a la gestión institucional.
La evaluación del proceso de Rendición de Cuentas 2017 realizado por la Oficina de control Interno se encuentra publicado en la web.</t>
  </si>
  <si>
    <t xml:space="preserve">Se encuentran en formulación de la estrategia de sensibilización a nivel nacional de los servidores públicos de la entidad para la prevención de faltas al estatuto disciplinario y de ejecución del cronograma de capacitación a los funcionarios de la entidad en cultura ciudadana y administración publica en el servicio al cliente. </t>
  </si>
  <si>
    <t>Se evidencia el informe de análisis de las Peticiones, Quejas, Reclamos y Denuncias recibidas en el primer trimestre del año y se encuentra publicado en la web.
No se evidencia avance en la formulación del procedimiento de trámite de las PQRSD ni en las campañas a los servidores públicos en la actualización normativa de atención al ciudadano.</t>
  </si>
  <si>
    <t>No se encuentra soportes de la ejecución de la implementación de campañas institucionales  en redes sociales y la página WEB sobre la obligación, medios y costos (si los hubiere) para responder a las solicitudes de información, ni tabulación de las encuestas de satisfacción sobre el contenido y oportunidad de las respuestas a las solicitudes de información</t>
  </si>
  <si>
    <t>La Dirección de Informática reporta que la página cumple con los criterios de accesibilidad web, cuenta con las opciones de cambio de fuente en el sitio web y de contraste y espacio para utilizar lenguaje de señas, para personas con discapacidad auditiva.</t>
  </si>
  <si>
    <t>Se evidenció Informe de Peticiones, Quejas, Reclamos, Sugerencias y Denuncias  “PQRSD”, publicado en la página web, en donde se observa que no se realizó traslado de PQRSD a otras instituciones.</t>
  </si>
  <si>
    <t>El Grupo de Comunicación y Prensa vigilan permanentemente que lo publicado en la pagina Web este acorde con la Política de Comunicación Institucional, no obstante no se cuenta con informe de verificación de actualización de la misma.
No se evidencia seguimiento a Matriz de seguimiento GED antes Gobierno en Línea.
Se encuentra en proceso de ejecución la actualización del inventario de información.
La Dirección de Talento Humano ha realizado seguimiento permanente al grado de actualización del SIGEP y campañas de sensibilización para la actualización de la declaración de Bienes y Rentas vigencia 2017.
No se reporta el nivel de actualización de los Tramites en el SUIT.
Se verifica documento de cumplimiento de lineamientos de usabilidad del sitio web. El cual, se tiene en cuenta cuando se crean nuevas opciones o secciones en el sitio web.</t>
  </si>
  <si>
    <t xml:space="preserve">No se recibieron notificaciones de ningún riesgo de corrupción materializado ni solicitud de ajuste a los mismos en el primer periodo del año; no obstante, de las 19 actas de Equipo de Gerencia de las Dependencia, generadas en la vigencia 2018 en ISOLUCION no se evidencia la verificación y análisis de los controles asociados a los Riesgos de corrupción, incumpliendo lo establecido en la Resolución 0912 de 2016 y la apropiación de la metodología de administración de riesgos en la Entidad. </t>
  </si>
  <si>
    <t>Se realizó  análisis de las Peticiones, Quejas, Reclamos y Denuncias recibidas y se listaron las acciones para ser incluidas en el plan de mejoramiento lo cual esta publicado pagina web.
Se encuentra publicado en la web el informe de seguimiento a la Gestión Institucional "Como Vamos".
No se evidencia la definición del responsable de la administrador de sitio digital de la Entidad, quien realiza el seguimiento para que las áreas mantengan actualizada la información de la Entidad en la página web.
Semanalmente se realiza una parrilla de publicación grafica en intranet, web y redes sociales, con lenguaje claro y comprensible que se han divulgado en los diferentes medios de difusión, con rotación permanente de la información.
No se ha realizado promoción de canales de participación que ofrece la Entidad de acuerdo a la temática a tratar, ni se ha adelantado el plan de trabajo para audiencia publica de rendición de cuentas de la Entidad.</t>
  </si>
  <si>
    <t>Semanalmente se realiza una parrilla de publicación grafica en intranet, web y redes sociales, con los temas de interés de las áreas y que son de impacto a los usuarios y a la ciudadanía, con aproximadamente 60 piezas que se han divulgado en los diferentes medios de difusión, con rotación permanente de la información, registrando respuesta a cada una de las personas que escriben en las redes sociales de la Entidad, respondiendo los requerimientos o direccionándolos a las dependencias correspondientes.
No se ha realizado consulta a los ciudadanos a través de correo electrónico o llamadas, sobre la calidad y oportunidad de las respuestas remitidas por a las Peticiones, Quejas, Reclamos y/o Denuncias presentadas, ni foros ciudadanos participativos por proyectos, temas o servicios, foros virtuales, ferias de la gestión con pabellones temáticos, audiencias públicas participativas presenciales y virtuales, observatorios ciudadanos, mesas de diálogo regionales por temática y reuniones zonales.</t>
  </si>
  <si>
    <t>A 31 de Marzo de 2018, se refleja un acumulado de 274 servidores públicos capacitados, según reporte del Sistema de Información Académica - SIA II,  (asistieron 301 servidores públicos de la Aeronáutica Civil, sin embargo, dado que algunos de ellos tomaron 2 o más capacitaciones, la participación neta es de 274  servidores públicos) en temas de fortalecimiento de la Gestión y la Eficiencia  institucional y Seguridad Operacional y de la Aviación Civil.
En el primer trimestre 797 personas externas han sido capacitadas, según reporte  SIA II.
Se evidenció el Plan de Bienestar Social, el cual fue revisado y aprobado por la Directora de Talento Humano y se encuentra publicado en la web, se llevo a cabo la asignación presupuestal a las  regionales y se viene participando en la organización de las olimpiadas Ministerio de Transporte.
No se ha realizado el sondeo al ciudadano de la percepción del proceso de rendición de cuentas, por cuanto no se ha dado inicio a estas actividades.</t>
  </si>
  <si>
    <t>El Grupo reporta que cuenta con un plan de acción para desarrollarlo en el 2018, no obstante no se encuentra publicado en la web.</t>
  </si>
  <si>
    <t xml:space="preserve">No se han adelantado las actividades del componente relacionadas con: Socialización del Autodiagnóstico a la Norma Técnica Colombiana 6047, evaluación de los canales de atención donde para  medir la efectividad y la  trazabilidad de los requerimientos de los ciudadanos y la actualización y  socialización de los protocolos de atención al ciudadano para garantizar la calidad del servicio, programadas para el primer trimestre 2018. </t>
  </si>
  <si>
    <t>No se ha realizado medición de la percepción de los ciudadanos con respecto a los servicios prestados.</t>
  </si>
  <si>
    <t>Vigencia: 2018</t>
  </si>
  <si>
    <t>ABRIL DE 2018</t>
  </si>
  <si>
    <t>Mediante el proceso de Gestión del Cambio se diseño nueva estrategia para lograr mayor nivel de apropiación de la política de riesgos en los servidores públicos - Resolución 912 de 2016, publicada  en la intranet / Planeación / sistema integrado de gestión y en Isolucion página principal (home) ; aunque aún no se encuentran evidencias de la aplicación de la nueva la estrategia de inducción  y reinducción 2018 entregada a la Dirección de Talento Humano, en la cual se fortalece la difusión de la política de Riesgos definida la cual tiene plazo de ejecución 31/12/18.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</si>
</sst>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sz val="11"/>
      <color theme="1"/>
      <name val="Calibri"/>
      <family val="2"/>
      <scheme val="minor"/>
    </font>
    <font>
      <b/>
      <sz val="16"/>
      <color theme="0"/>
      <name val="Arial"/>
      <family val="2"/>
    </font>
    <font>
      <b/>
      <sz val="12"/>
      <color theme="1"/>
      <name val="Arial"/>
      <family val="2"/>
    </font>
    <font>
      <sz val="12"/>
      <color theme="1"/>
      <name val="Arial"/>
      <family val="2"/>
    </font>
    <font>
      <sz val="10"/>
      <color theme="1"/>
      <name val="Arial"/>
      <family val="2"/>
    </font>
    <font>
      <sz val="10"/>
      <color rgb="FFC00000"/>
      <name val="Arial"/>
      <family val="2"/>
    </font>
    <font>
      <b/>
      <sz val="11"/>
      <color theme="1"/>
      <name val="Arial"/>
      <family val="2"/>
    </font>
    <font>
      <sz val="11"/>
      <color theme="1"/>
      <name val="Arial"/>
      <family val="2"/>
    </font>
    <font>
      <b/>
      <sz val="12"/>
      <name val="Arial"/>
      <family val="2"/>
    </font>
    <font>
      <sz val="12"/>
      <name val="Arial"/>
      <family val="2"/>
    </font>
    <font>
      <sz val="10"/>
      <name val="Arial"/>
      <family val="2"/>
    </font>
    <font>
      <sz val="9"/>
      <color theme="1"/>
      <name val="Arial"/>
      <family val="2"/>
    </font>
    <font>
      <b/>
      <sz val="9"/>
      <color theme="1"/>
      <name val="Arial"/>
      <family val="2"/>
    </font>
    <font>
      <b/>
      <sz val="10"/>
      <color theme="1"/>
      <name val="Arial"/>
      <family val="2"/>
    </font>
  </fonts>
  <fills count="12">
    <fill>
      <patternFill patternType="none"/>
    </fill>
    <fill>
      <patternFill patternType="gray125"/>
    </fill>
    <fill>
      <patternFill patternType="solid">
        <fgColor theme="8" tint="-0.249977111117893"/>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theme="8" tint="0.39997558519241921"/>
        <bgColor indexed="64"/>
      </patternFill>
    </fill>
    <fill>
      <patternFill patternType="solid">
        <fgColor rgb="FFFF0000"/>
        <bgColor indexed="64"/>
      </patternFill>
    </fill>
    <fill>
      <patternFill patternType="solid">
        <fgColor rgb="FFFFFF00"/>
        <bgColor indexed="64"/>
      </patternFill>
    </fill>
    <fill>
      <patternFill patternType="solid">
        <fgColor rgb="FF00B050"/>
        <bgColor indexed="64"/>
      </patternFill>
    </fill>
  </fills>
  <borders count="26">
    <border>
      <left/>
      <right/>
      <top/>
      <bottom/>
      <diagonal/>
    </border>
    <border>
      <left style="medium">
        <color auto="1"/>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style="medium">
        <color auto="1"/>
      </left>
      <right style="medium">
        <color auto="1"/>
      </right>
      <top style="thin">
        <color indexed="64"/>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auto="1"/>
      </left>
      <right style="medium">
        <color auto="1"/>
      </right>
      <top style="medium">
        <color auto="1"/>
      </top>
      <bottom style="medium">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thin">
        <color indexed="64"/>
      </top>
      <bottom style="medium">
        <color auto="1"/>
      </bottom>
      <diagonal/>
    </border>
    <border>
      <left style="medium">
        <color auto="1"/>
      </left>
      <right style="medium">
        <color auto="1"/>
      </right>
      <top style="medium">
        <color auto="1"/>
      </top>
      <bottom style="thin">
        <color auto="1"/>
      </bottom>
      <diagonal/>
    </border>
  </borders>
  <cellStyleXfs count="2">
    <xf numFmtId="0" fontId="0" fillId="0" borderId="0"/>
    <xf numFmtId="9" fontId="1" fillId="0" borderId="0" applyFont="0" applyFill="0" applyBorder="0" applyAlignment="0" applyProtection="0"/>
  </cellStyleXfs>
  <cellXfs count="99">
    <xf numFmtId="0" fontId="0" fillId="0" borderId="0" xfId="0"/>
    <xf numFmtId="0" fontId="4" fillId="0" borderId="0" xfId="0" applyFont="1" applyBorder="1" applyAlignment="1">
      <alignment horizontal="center" vertical="center"/>
    </xf>
    <xf numFmtId="10" fontId="3" fillId="0" borderId="0" xfId="1" applyNumberFormat="1" applyFont="1" applyBorder="1" applyAlignment="1">
      <alignment horizontal="center" vertical="center"/>
    </xf>
    <xf numFmtId="0" fontId="5" fillId="0" borderId="0" xfId="0" applyFont="1" applyBorder="1" applyAlignment="1">
      <alignment horizontal="justify" vertical="center"/>
    </xf>
    <xf numFmtId="10" fontId="3" fillId="0" borderId="0" xfId="1" applyNumberFormat="1" applyFont="1" applyBorder="1" applyAlignment="1">
      <alignment horizontal="center" vertical="center" wrapText="1"/>
    </xf>
    <xf numFmtId="0" fontId="5" fillId="0" borderId="0" xfId="0" applyFont="1" applyFill="1" applyBorder="1" applyAlignment="1">
      <alignment horizontal="justify" vertical="center" wrapText="1"/>
    </xf>
    <xf numFmtId="0" fontId="6" fillId="0" borderId="0" xfId="0" applyFont="1" applyFill="1" applyBorder="1" applyAlignment="1" applyProtection="1">
      <alignment horizontal="justify" vertical="top"/>
    </xf>
    <xf numFmtId="17" fontId="8" fillId="0" borderId="0" xfId="0" applyNumberFormat="1" applyFont="1" applyAlignment="1">
      <alignment horizontal="center"/>
    </xf>
    <xf numFmtId="10" fontId="7" fillId="0" borderId="0" xfId="1" applyNumberFormat="1" applyFont="1" applyAlignment="1">
      <alignment horizontal="center"/>
    </xf>
    <xf numFmtId="0" fontId="5" fillId="0" borderId="0" xfId="0" applyFont="1" applyAlignment="1">
      <alignment horizontal="justify"/>
    </xf>
    <xf numFmtId="0" fontId="3" fillId="0" borderId="1" xfId="0" applyFont="1" applyBorder="1" applyAlignment="1">
      <alignment horizontal="center" vertical="center" wrapText="1"/>
    </xf>
    <xf numFmtId="10" fontId="3" fillId="0" borderId="1" xfId="1" applyNumberFormat="1" applyFont="1" applyBorder="1" applyAlignment="1">
      <alignment horizontal="center" vertical="center" wrapText="1"/>
    </xf>
    <xf numFmtId="0" fontId="4" fillId="0" borderId="5" xfId="0" applyFont="1" applyBorder="1" applyAlignment="1">
      <alignment horizontal="center" vertical="center"/>
    </xf>
    <xf numFmtId="10" fontId="3" fillId="0" borderId="5" xfId="1" applyNumberFormat="1" applyFont="1" applyBorder="1" applyAlignment="1">
      <alignment horizontal="center" vertical="center" wrapText="1"/>
    </xf>
    <xf numFmtId="0" fontId="5" fillId="0" borderId="5" xfId="0" applyFont="1" applyBorder="1" applyAlignment="1">
      <alignment horizontal="justify" vertical="center" wrapText="1"/>
    </xf>
    <xf numFmtId="0" fontId="4" fillId="0" borderId="6" xfId="0" applyFont="1" applyBorder="1" applyAlignment="1">
      <alignment horizontal="center" vertical="center"/>
    </xf>
    <xf numFmtId="10" fontId="3" fillId="0" borderId="6" xfId="1" applyNumberFormat="1" applyFont="1" applyBorder="1" applyAlignment="1">
      <alignment horizontal="center" vertical="center" wrapText="1"/>
    </xf>
    <xf numFmtId="0" fontId="5" fillId="0" borderId="6" xfId="0" applyFont="1" applyBorder="1" applyAlignment="1">
      <alignment horizontal="justify" vertical="center" wrapText="1"/>
    </xf>
    <xf numFmtId="0" fontId="10" fillId="0" borderId="5" xfId="0" applyFont="1" applyBorder="1" applyAlignment="1">
      <alignment vertical="center" wrapText="1"/>
    </xf>
    <xf numFmtId="10" fontId="9" fillId="0" borderId="5" xfId="1" applyNumberFormat="1" applyFont="1" applyBorder="1" applyAlignment="1">
      <alignment horizontal="center" vertical="center"/>
    </xf>
    <xf numFmtId="0" fontId="10" fillId="0" borderId="6" xfId="0" applyFont="1" applyBorder="1" applyAlignment="1">
      <alignment vertical="center" wrapText="1"/>
    </xf>
    <xf numFmtId="0" fontId="10" fillId="0" borderId="6" xfId="0" applyFont="1" applyBorder="1" applyAlignment="1">
      <alignment horizontal="center" vertical="center"/>
    </xf>
    <xf numFmtId="10" fontId="9" fillId="0" borderId="6" xfId="1" applyNumberFormat="1" applyFont="1" applyBorder="1" applyAlignment="1">
      <alignment horizontal="center" vertical="center"/>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10" fontId="3" fillId="0" borderId="6" xfId="1" applyNumberFormat="1" applyFont="1" applyBorder="1" applyAlignment="1">
      <alignment horizontal="center" vertical="center"/>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Border="1" applyAlignment="1">
      <alignment horizontal="left" vertical="center" wrapText="1"/>
    </xf>
    <xf numFmtId="0" fontId="5" fillId="0" borderId="8" xfId="0" applyFont="1" applyBorder="1" applyAlignment="1">
      <alignment horizontal="justify" vertical="center" wrapText="1"/>
    </xf>
    <xf numFmtId="0" fontId="5" fillId="0" borderId="0" xfId="0" applyFont="1" applyBorder="1" applyAlignment="1">
      <alignment horizontal="justify" vertical="center" wrapText="1"/>
    </xf>
    <xf numFmtId="0" fontId="13" fillId="0" borderId="9" xfId="0" applyFont="1" applyBorder="1" applyAlignment="1">
      <alignment horizontal="center" vertical="center"/>
    </xf>
    <xf numFmtId="0" fontId="12" fillId="0" borderId="10" xfId="0" applyFont="1" applyBorder="1" applyAlignment="1">
      <alignment horizontal="center" vertical="center"/>
    </xf>
    <xf numFmtId="10" fontId="13" fillId="0" borderId="11" xfId="1" applyNumberFormat="1" applyFont="1" applyBorder="1" applyAlignment="1">
      <alignment horizontal="center" vertical="center" wrapText="1"/>
    </xf>
    <xf numFmtId="0" fontId="12" fillId="0" borderId="0" xfId="0" applyFont="1" applyBorder="1" applyAlignment="1">
      <alignment horizontal="justify" vertical="center" wrapText="1"/>
    </xf>
    <xf numFmtId="0" fontId="12" fillId="0" borderId="9" xfId="0" applyFont="1" applyBorder="1" applyAlignment="1">
      <alignment horizontal="center" vertical="center"/>
    </xf>
    <xf numFmtId="0" fontId="12" fillId="0" borderId="1" xfId="0" applyFont="1" applyBorder="1" applyAlignment="1">
      <alignment horizontal="center" vertical="center"/>
    </xf>
    <xf numFmtId="10" fontId="13" fillId="9" borderId="11" xfId="1" applyNumberFormat="1" applyFont="1" applyFill="1" applyBorder="1" applyAlignment="1">
      <alignment horizontal="center" vertical="center" wrapText="1"/>
    </xf>
    <xf numFmtId="0" fontId="12" fillId="0" borderId="2" xfId="0" applyFont="1" applyBorder="1" applyAlignment="1">
      <alignment horizontal="center" vertical="center"/>
    </xf>
    <xf numFmtId="0" fontId="12" fillId="0" borderId="12" xfId="0" applyFont="1" applyBorder="1" applyAlignment="1">
      <alignment horizontal="center" vertical="center"/>
    </xf>
    <xf numFmtId="10" fontId="13" fillId="10" borderId="4" xfId="1" applyNumberFormat="1" applyFont="1" applyFill="1" applyBorder="1" applyAlignment="1">
      <alignment horizontal="center" vertical="center" wrapText="1"/>
    </xf>
    <xf numFmtId="0" fontId="12" fillId="0" borderId="13" xfId="0" applyFont="1" applyBorder="1" applyAlignment="1">
      <alignment horizontal="center" vertical="center"/>
    </xf>
    <xf numFmtId="0" fontId="12" fillId="0" borderId="7" xfId="0" applyFont="1" applyBorder="1" applyAlignment="1">
      <alignment horizontal="center" vertical="center"/>
    </xf>
    <xf numFmtId="10" fontId="13" fillId="11" borderId="14" xfId="1" applyNumberFormat="1"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0" fontId="4" fillId="0" borderId="5" xfId="0" applyFont="1" applyBorder="1" applyAlignment="1">
      <alignment vertical="center" wrapText="1"/>
    </xf>
    <xf numFmtId="0" fontId="4" fillId="0" borderId="5" xfId="0" applyFont="1" applyBorder="1" applyAlignment="1">
      <alignment wrapText="1"/>
    </xf>
    <xf numFmtId="0" fontId="4" fillId="0" borderId="0" xfId="0" applyFont="1" applyBorder="1" applyAlignment="1">
      <alignment wrapText="1"/>
    </xf>
    <xf numFmtId="0" fontId="12" fillId="0" borderId="0" xfId="0" applyFont="1" applyBorder="1" applyAlignment="1">
      <alignment wrapText="1"/>
    </xf>
    <xf numFmtId="0" fontId="0" fillId="0" borderId="0" xfId="0" applyAlignment="1">
      <alignment wrapText="1"/>
    </xf>
    <xf numFmtId="0" fontId="11" fillId="0" borderId="5" xfId="0" applyFont="1" applyBorder="1" applyAlignment="1">
      <alignment horizontal="justify" vertical="center" wrapText="1"/>
    </xf>
    <xf numFmtId="0" fontId="0" fillId="0" borderId="0" xfId="0" pivotButton="1"/>
    <xf numFmtId="0" fontId="0" fillId="0" borderId="0" xfId="0" applyAlignment="1">
      <alignment horizontal="left"/>
    </xf>
    <xf numFmtId="9" fontId="0" fillId="0" borderId="0" xfId="0" applyNumberFormat="1" applyAlignment="1">
      <alignment horizontal="left"/>
    </xf>
    <xf numFmtId="0" fontId="0" fillId="0" borderId="0" xfId="0" applyNumberFormat="1" applyAlignment="1">
      <alignment horizontal="center"/>
    </xf>
    <xf numFmtId="9" fontId="0" fillId="0" borderId="15" xfId="1" applyFont="1" applyBorder="1" applyAlignment="1">
      <alignment horizontal="center"/>
    </xf>
    <xf numFmtId="0" fontId="0" fillId="0" borderId="16" xfId="0" applyBorder="1" applyAlignment="1">
      <alignment horizontal="center"/>
    </xf>
    <xf numFmtId="9" fontId="0" fillId="0" borderId="17" xfId="1" applyFont="1" applyBorder="1" applyAlignment="1">
      <alignment horizontal="center"/>
    </xf>
    <xf numFmtId="0" fontId="0" fillId="0" borderId="18" xfId="0" applyBorder="1" applyAlignment="1">
      <alignment horizontal="center"/>
    </xf>
    <xf numFmtId="0" fontId="14" fillId="4" borderId="2" xfId="0" applyFont="1" applyFill="1" applyBorder="1" applyAlignment="1">
      <alignment vertical="center"/>
    </xf>
    <xf numFmtId="0" fontId="14" fillId="4" borderId="12" xfId="0" applyFont="1" applyFill="1" applyBorder="1" applyAlignment="1">
      <alignment horizontal="center" vertical="center"/>
    </xf>
    <xf numFmtId="0" fontId="14" fillId="4" borderId="19" xfId="0" applyFont="1" applyFill="1" applyBorder="1" applyAlignment="1">
      <alignment horizontal="center" vertical="center"/>
    </xf>
    <xf numFmtId="0" fontId="14" fillId="4" borderId="20" xfId="0" applyFont="1" applyFill="1" applyBorder="1" applyAlignment="1">
      <alignment horizontal="center" vertical="center"/>
    </xf>
    <xf numFmtId="0" fontId="14" fillId="4" borderId="21" xfId="0" applyFont="1" applyFill="1" applyBorder="1" applyAlignment="1">
      <alignment horizontal="center" vertical="center" wrapText="1"/>
    </xf>
    <xf numFmtId="0" fontId="14" fillId="4" borderId="22" xfId="0" applyFont="1" applyFill="1" applyBorder="1" applyAlignment="1">
      <alignment horizontal="center" vertical="center" wrapText="1"/>
    </xf>
    <xf numFmtId="0" fontId="14" fillId="4" borderId="23" xfId="0" applyFont="1" applyFill="1" applyBorder="1" applyAlignment="1">
      <alignment horizontal="center" vertical="center" wrapText="1"/>
    </xf>
    <xf numFmtId="0" fontId="0" fillId="0" borderId="19" xfId="0" applyBorder="1"/>
    <xf numFmtId="0" fontId="4" fillId="0" borderId="24" xfId="0" applyFont="1" applyBorder="1" applyAlignment="1">
      <alignment horizontal="center" vertical="center"/>
    </xf>
    <xf numFmtId="10" fontId="3" fillId="0" borderId="20" xfId="1" applyNumberFormat="1" applyFont="1" applyBorder="1" applyAlignment="1">
      <alignment horizontal="center" vertical="center" wrapText="1"/>
    </xf>
    <xf numFmtId="0" fontId="4" fillId="0" borderId="25" xfId="0" applyFont="1" applyBorder="1" applyAlignment="1">
      <alignment horizontal="center" vertical="center"/>
    </xf>
    <xf numFmtId="0" fontId="4" fillId="0" borderId="8" xfId="0" applyFont="1" applyBorder="1" applyAlignment="1">
      <alignment horizontal="center" vertical="center"/>
    </xf>
    <xf numFmtId="0" fontId="10" fillId="0" borderId="25" xfId="0" applyFont="1" applyBorder="1" applyAlignment="1">
      <alignment horizontal="center" vertical="center"/>
    </xf>
    <xf numFmtId="0" fontId="10" fillId="0" borderId="8" xfId="0" applyFont="1" applyBorder="1" applyAlignment="1">
      <alignment horizontal="center" vertical="center"/>
    </xf>
    <xf numFmtId="10" fontId="3" fillId="0" borderId="25" xfId="1" applyNumberFormat="1" applyFont="1" applyBorder="1" applyAlignment="1">
      <alignment horizontal="center" vertical="center"/>
    </xf>
    <xf numFmtId="10" fontId="3" fillId="0" borderId="8" xfId="1" applyNumberFormat="1" applyFont="1" applyBorder="1" applyAlignment="1">
      <alignment horizontal="center" vertical="center"/>
    </xf>
    <xf numFmtId="0" fontId="9" fillId="6" borderId="2" xfId="0" applyFont="1" applyFill="1" applyBorder="1" applyAlignment="1">
      <alignment horizontal="left" vertical="center"/>
    </xf>
    <xf numFmtId="0" fontId="9" fillId="6" borderId="3" xfId="0" applyFont="1" applyFill="1" applyBorder="1" applyAlignment="1">
      <alignment horizontal="left" vertical="center"/>
    </xf>
    <xf numFmtId="0" fontId="9" fillId="6" borderId="4" xfId="0" applyFont="1" applyFill="1" applyBorder="1" applyAlignment="1">
      <alignment horizontal="left" vertical="center"/>
    </xf>
    <xf numFmtId="0" fontId="3" fillId="7" borderId="2" xfId="0" applyFont="1" applyFill="1" applyBorder="1" applyAlignment="1">
      <alignment horizontal="left" vertical="center"/>
    </xf>
    <xf numFmtId="0" fontId="3" fillId="7" borderId="3" xfId="0" applyFont="1" applyFill="1" applyBorder="1" applyAlignment="1">
      <alignment horizontal="left" vertical="center"/>
    </xf>
    <xf numFmtId="0" fontId="3" fillId="7" borderId="4" xfId="0" applyFont="1" applyFill="1" applyBorder="1" applyAlignment="1">
      <alignment horizontal="left" vertical="center"/>
    </xf>
    <xf numFmtId="0" fontId="3" fillId="8" borderId="2" xfId="0" applyFont="1" applyFill="1" applyBorder="1" applyAlignment="1">
      <alignment horizontal="left" vertical="center"/>
    </xf>
    <xf numFmtId="0" fontId="3" fillId="8" borderId="3" xfId="0" applyFont="1" applyFill="1" applyBorder="1" applyAlignment="1">
      <alignment horizontal="left" vertical="center"/>
    </xf>
    <xf numFmtId="0" fontId="3" fillId="8" borderId="4" xfId="0" applyFont="1" applyFill="1" applyBorder="1" applyAlignment="1">
      <alignment horizontal="left" vertical="center"/>
    </xf>
    <xf numFmtId="0" fontId="2" fillId="2" borderId="0" xfId="0" applyFont="1" applyFill="1" applyBorder="1" applyAlignment="1">
      <alignment horizontal="center" vertical="center"/>
    </xf>
    <xf numFmtId="0" fontId="2" fillId="3" borderId="0" xfId="0" applyFont="1" applyFill="1" applyBorder="1" applyAlignment="1">
      <alignment horizontal="center" vertical="center"/>
    </xf>
    <xf numFmtId="0" fontId="3" fillId="0" borderId="0" xfId="0" applyFont="1" applyBorder="1" applyAlignment="1">
      <alignment horizontal="left" vertical="center"/>
    </xf>
    <xf numFmtId="17" fontId="7" fillId="0" borderId="0" xfId="0" applyNumberFormat="1" applyFont="1" applyAlignment="1">
      <alignment horizontal="center"/>
    </xf>
    <xf numFmtId="0" fontId="7" fillId="0" borderId="0" xfId="0" applyFont="1" applyAlignment="1">
      <alignment horizontal="center"/>
    </xf>
    <xf numFmtId="0" fontId="3" fillId="4" borderId="2" xfId="0" applyFont="1" applyFill="1" applyBorder="1" applyAlignment="1">
      <alignment horizontal="left" vertical="center"/>
    </xf>
    <xf numFmtId="0" fontId="3" fillId="4" borderId="3" xfId="0" applyFont="1" applyFill="1" applyBorder="1" applyAlignment="1">
      <alignment horizontal="left" vertical="center"/>
    </xf>
    <xf numFmtId="0" fontId="3" fillId="4" borderId="4" xfId="0" applyFont="1" applyFill="1" applyBorder="1" applyAlignment="1">
      <alignment horizontal="left" vertical="center"/>
    </xf>
    <xf numFmtId="0" fontId="3" fillId="5" borderId="2" xfId="0" applyFont="1" applyFill="1" applyBorder="1" applyAlignment="1">
      <alignment horizontal="left" vertical="center"/>
    </xf>
    <xf numFmtId="0" fontId="3" fillId="5" borderId="3" xfId="0" applyFont="1" applyFill="1" applyBorder="1" applyAlignment="1">
      <alignment horizontal="left" vertical="center"/>
    </xf>
    <xf numFmtId="0" fontId="3" fillId="5" borderId="4" xfId="0" applyFont="1" applyFill="1" applyBorder="1" applyAlignment="1">
      <alignment horizontal="left" vertical="center"/>
    </xf>
    <xf numFmtId="0" fontId="14" fillId="4" borderId="15" xfId="0" applyFont="1" applyFill="1" applyBorder="1" applyAlignment="1">
      <alignment horizontal="center" vertical="center"/>
    </xf>
    <xf numFmtId="0" fontId="14" fillId="4" borderId="16" xfId="0" applyFont="1" applyFill="1" applyBorder="1" applyAlignment="1">
      <alignment horizontal="center" vertical="center"/>
    </xf>
  </cellXfs>
  <cellStyles count="2">
    <cellStyle name="Normal" xfId="0" builtinId="0"/>
    <cellStyle name="Porcentaje" xfId="1" builtinId="5"/>
  </cellStyles>
  <dxfs count="6">
    <dxf>
      <alignment horizontal="center"/>
    </dxf>
    <dxf>
      <alignment wrapText="1"/>
    </dxf>
    <dxf>
      <numFmt numFmtId="13" formatCode="0%"/>
    </dxf>
    <dxf>
      <fill>
        <patternFill>
          <bgColor rgb="FF00B05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pivotCacheDefinition" Target="pivotCache/pivotCacheDefinition1.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1020-ControlInterno\2018\065%20AUDITORIAS%20AL%20SISTEMA%20DE%20CONTROL%20INTERNO\AUDITORIAS%20ESPECIALES\PAAC\Monitoreo%20I%20Trimestre%202018%20PAA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MRC"/>
      <sheetName val="Resumen de cumplimiento"/>
      <sheetName val="2_Estrat_Racionalización"/>
      <sheetName val="3_RC"/>
      <sheetName val="4_Atencion_ciudadano"/>
      <sheetName val="5_Transparencia"/>
    </sheetNames>
    <sheetDataSet>
      <sheetData sheetId="0"/>
      <sheetData sheetId="1">
        <row r="3">
          <cell r="B3">
            <v>1</v>
          </cell>
          <cell r="C3">
            <v>1</v>
          </cell>
        </row>
        <row r="4">
          <cell r="B4">
            <v>3</v>
          </cell>
          <cell r="C4">
            <v>2</v>
          </cell>
        </row>
        <row r="5">
          <cell r="B5">
            <v>3</v>
          </cell>
          <cell r="C5">
            <v>3</v>
          </cell>
        </row>
        <row r="6">
          <cell r="B6">
            <v>1</v>
          </cell>
          <cell r="C6">
            <v>1</v>
          </cell>
        </row>
        <row r="7">
          <cell r="B7">
            <v>1</v>
          </cell>
          <cell r="C7">
            <v>1</v>
          </cell>
        </row>
        <row r="8">
          <cell r="B8">
            <v>1</v>
          </cell>
          <cell r="C8">
            <v>1</v>
          </cell>
        </row>
        <row r="10">
          <cell r="B10">
            <v>6</v>
          </cell>
          <cell r="C10">
            <v>3</v>
          </cell>
        </row>
        <row r="11">
          <cell r="B11">
            <v>3</v>
          </cell>
          <cell r="C11">
            <v>1</v>
          </cell>
        </row>
        <row r="12">
          <cell r="B12">
            <v>5</v>
          </cell>
          <cell r="C12">
            <v>3</v>
          </cell>
        </row>
        <row r="13">
          <cell r="B13">
            <v>4</v>
          </cell>
          <cell r="C13">
            <v>2</v>
          </cell>
        </row>
        <row r="15">
          <cell r="B15">
            <v>1</v>
          </cell>
        </row>
        <row r="16">
          <cell r="B16">
            <v>3</v>
          </cell>
          <cell r="C16">
            <v>0</v>
          </cell>
        </row>
        <row r="17">
          <cell r="B17">
            <v>2</v>
          </cell>
          <cell r="C17">
            <v>0</v>
          </cell>
        </row>
        <row r="18">
          <cell r="B18">
            <v>3</v>
          </cell>
          <cell r="C18">
            <v>1</v>
          </cell>
        </row>
        <row r="19">
          <cell r="B19">
            <v>1</v>
          </cell>
          <cell r="C19">
            <v>0</v>
          </cell>
        </row>
        <row r="21">
          <cell r="B21">
            <v>6</v>
          </cell>
          <cell r="C21">
            <v>3</v>
          </cell>
        </row>
        <row r="22">
          <cell r="B22">
            <v>2</v>
          </cell>
          <cell r="C22">
            <v>0</v>
          </cell>
        </row>
        <row r="23">
          <cell r="B23">
            <v>1</v>
          </cell>
          <cell r="C23">
            <v>0</v>
          </cell>
        </row>
        <row r="24">
          <cell r="B24">
            <v>1</v>
          </cell>
          <cell r="C24">
            <v>1</v>
          </cell>
        </row>
        <row r="25">
          <cell r="B25">
            <v>1</v>
          </cell>
          <cell r="C25">
            <v>1</v>
          </cell>
        </row>
      </sheetData>
      <sheetData sheetId="2"/>
      <sheetData sheetId="3"/>
      <sheetData sheetId="4"/>
      <sheetData sheetId="5"/>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Isleny Lopez Chaquea" refreshedDate="43237.706202777779" createdVersion="6" refreshedVersion="6" minRefreshableVersion="3" recordCount="25">
  <cacheSource type="worksheet">
    <worksheetSource ref="A9:E34" sheet="SEGUIMIENTO"/>
  </cacheSource>
  <cacheFields count="5">
    <cacheField name="Componente" numFmtId="0">
      <sharedItems/>
    </cacheField>
    <cacheField name="Actividades Programadas" numFmtId="0">
      <sharedItems containsString="0" containsBlank="1" containsNumber="1" containsInteger="1" minValue="1" maxValue="6"/>
    </cacheField>
    <cacheField name="Actividades Cumplidas" numFmtId="0">
      <sharedItems containsString="0" containsBlank="1" containsNumber="1" minValue="0" maxValue="3"/>
    </cacheField>
    <cacheField name="% de Avance" numFmtId="0">
      <sharedItems containsString="0" containsBlank="1" containsNumber="1" minValue="0" maxValue="1" count="12">
        <m/>
        <n v="1"/>
        <n v="0.66666666666666663"/>
        <n v="0.5"/>
        <n v="0.33333333333333331"/>
        <n v="0.6"/>
        <n v="0"/>
        <n v="0.2" u="1"/>
        <n v="0.625" u="1"/>
        <n v="0.7" u="1"/>
        <n v="0.4" u="1"/>
        <n v="0.36363636363636365" u="1"/>
      </sharedItems>
    </cacheField>
    <cacheField name="Observaciones"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5">
  <r>
    <s v="Componente 1 - Gestión del Riesgo de Corrupción"/>
    <m/>
    <m/>
    <x v="0"/>
    <m/>
  </r>
  <r>
    <s v="Subcomponente/proceso 1 - Política de Administración de Riesgos"/>
    <n v="1"/>
    <n v="1"/>
    <x v="1"/>
    <s v="Mediante el proceso de Gestión del Cambio se diseño nueva estrategia para lograr mayor nivel de apropiación de la política de riesgos en los servidores públicos - Resolución 912 de 2016, publicada  en la intranet / Planeación / sistema integrado de gestión MECI Y CALIDAD  y en Isolucion página principal(home) ; aunque aún no se encuentran evidencias de la aplicación de la nueva la estrategia de inducción  y reinducción 2018 entregada a la Dirección de Talento Humano, en la cual se fortalece la difusión de la política de Riesgos definida la cual tiene plazo de ejecución 31/12/18."/>
  </r>
  <r>
    <s v="Subcomponente/proceso 2 - Construcción del Mapa de Riesgos de Corrupción"/>
    <n v="3"/>
    <n v="2"/>
    <x v="2"/>
    <s v="Para la construcción del Mapa de Riesgos 2018, se revisó nuevamente la metodología establecida en la guía del Departamento Administrativo de la Función Pública, utilizando la matriz para el levantamiento de la información, se adelantaron las mesas de trabajo con los líderes y sus equipos de gerencia de los procesos Estratégicos, Misionales, de Apoyo y de Evaluación. Se revisaron los eventos de riesgos, las causas y controles, si el riesgo se materializo, para proceder a calificar nuevamente el riesgo. _x000a_A la fecha no se ha adelantado la revisión del contexto estratégico de la Entidad._x000a_Se evidenció la actualización y consolidación del Mapa de Riesgos de corrupción en coordinación con los líderes de cada  proceso. "/>
  </r>
  <r>
    <s v="Subcomponente/proceso 3 - Consulta y divulgación"/>
    <n v="3"/>
    <n v="3"/>
    <x v="1"/>
    <s v="El Mapa de Riesgos de Corrupción 2018 se socializo el día 19 de enero de 2018 y se publicó el 31 de enero de 2018, en la página web de la Entidad._x000a_Teniendo en cuenta que no se recibieron observaciones del Mapa de Riesgos de corrupción publicado no se realizaron ajustes y modificaciones al documento."/>
  </r>
  <r>
    <s v="Subcomponente/proceso 4 - Monitorio y revisión"/>
    <n v="1"/>
    <n v="1"/>
    <x v="1"/>
    <s v="No se recibieron notificaciones de ningún riesgo de corrupción materializado ni solicitud de ajuste a los mismos en el primer periodo del año; no obstante, de las 19 actas de Equipo de Gerencia de las Dependencia, generadas en la vigencia 2018 en ISOLUCION no se evidencia la verificación y análisis de los controles asociados a los Riesgos de corrupción, incumpliendo lo establecido en la Resolución 0912 de 2016 y la apropiación de la metodología de administración de riesgos en la Entidad. "/>
  </r>
  <r>
    <s v="Subcomponente/proceso 5 - Seguimiento"/>
    <n v="1"/>
    <n v="1"/>
    <x v="1"/>
    <s v="El seguimiento efectuado por la Oficina de Control Interno en el periodo enero- abril 2018 el cual se encuentra publicado en la pagina web de la Entidad."/>
  </r>
  <r>
    <s v="Componente 2 - Racionalización de Tramites"/>
    <m/>
    <m/>
    <x v="0"/>
    <m/>
  </r>
  <r>
    <s v=" Trámites a racionalizar"/>
    <n v="1"/>
    <n v="1"/>
    <x v="1"/>
    <s v="Ya se encuentra en aplicación el envío por correo certificado de las licencias solicitadas."/>
  </r>
  <r>
    <s v="Componente 3: Rendición de cuentas"/>
    <m/>
    <m/>
    <x v="0"/>
    <m/>
  </r>
  <r>
    <s v="Subcomponente/proceso 1 - Información de calidad y en lenguaje comprensible"/>
    <n v="6"/>
    <n v="3"/>
    <x v="3"/>
    <s v="Se realizó  análisis de las Peticiones, Quejas, Reclamos y Denuncias recibidas y se listaron las acciones para ser incluidas en el plan de mejoramiento lo cual esta publicado pagina web._x000a_Se encuentra publicado en la web el informe de seguimiento a la Gestión Institucional &quot;Como Vamos&quot;._x000a_No se evidencia la definición del responsable de la administrador de sitio digital de la Entidad, quien realiza el seguimiento para que las áreas mantengan actualizada la información de la Entidad en la página web._x000a_Semanalmente se realiza una parrilla de publicación grafica en intranet, web y redes sociales, con lenguaje claro y comprensible que se han divulgado en los diferentes medios de difusión, con rotación permanente de la información._x000a_No se ha realizado promoción de canales de participación que ofrece la Entidad de acuerdo a la temática a tratar, ni se ha adelantado el plan de trabajo para audiencia publica de rendición de cuentas de la Entidad."/>
  </r>
  <r>
    <s v="Subcomponente/proceso 2 - Diálogo de doble vía con la ciudadanía y sus organizaciones"/>
    <n v="3"/>
    <n v="1"/>
    <x v="4"/>
    <s v="Semanalmente se realiza una parrilla de publicación grafica en intranet, web y redes sociales, con los temas de interés de las áreas y que son de impacto a los usuarios y a la ciudadanía, con aproximadamente 60 piezas que se han divulgado en los diferentes medios de difusión, con rotación permanente de la información, registrando respuesta a cada una de las personas que escriben en las redes sociales de la Entidad, respondiendo los requerimientos o direccionándolos a las dependencias correspondientes._x000a_No se ha realizado consulta a los ciudadanos a través de correo electrónico o llamadas, sobre la calidad y oportunidad de las respuestas remitidas por a las Peticiones, Quejas, Reclamos y/o Denuncias presentadas, ni foros ciudadanos participativos por proyectos, temas o servicios, foros virtuales, ferias de la gestión con pabellones temáticos, audiencias públicas participativas presenciales y virtuales, observatorios ciudadanos, mesas de diálogo regionales por temática y reuniones zonales."/>
  </r>
  <r>
    <s v="Subcomponente/proceso 3 - Incentivos para motivar la cultura de la rendición y petición de cuentas"/>
    <n v="5"/>
    <n v="3"/>
    <x v="5"/>
    <s v="A 31 de Marzo de 2018, se refleja un acumulado de 274 servidores públicos capacitados, según reporte del Sistema de Información Académica - SIA II,  (asistieron 301 servidores públicos de la Aeronáutica Civil, sin embargo, dado que algunos de ellos tomaron 2 o más capacitaciones, la participación neta es de 274  servidores públicos) en temas de fortalecimiento de la Gestión y la Eficiencia  institucional y Seguridad Operacional y de la Aviación Civil._x000a_En el primer trimestre 797 personas externas han sido capacitadas, según reporte  SIA II._x000a_Se evidenció el Plan de Bienestar Social, el cual fue revisado y aprobado por la Directora de Talento Humano y se encuentra publicado en la web, se llevo a cabo la asignación presupuestal a las  regionales y se viene participando en la organización de las olimpiadas Ministerio de Transporte._x000a__x000a_No se ha realizado el sondeo al ciudadano de la percepción del proceso de rendición de cuentas, por cuanto no se ha dado inicio a estas actividades."/>
  </r>
  <r>
    <s v="Subcomponente/proceso 4 - Evaluación y retroalimentación a la gestión institucional"/>
    <n v="4"/>
    <n v="2"/>
    <x v="3"/>
    <s v="No se encuentran Informes de realización de las actividades de retroalimentación a la gestión institucional._x000a_La evaluación del proceso de Rendición de Cuentas 2017 realizado por la Oficina de control Interno se encuentra publicado en la web."/>
  </r>
  <r>
    <s v="Componente 4: Atención al ciudadano"/>
    <m/>
    <m/>
    <x v="0"/>
    <m/>
  </r>
  <r>
    <s v="Subcomponente/proceso 1 - Estructura administrativa y Direccionamiento estratégico"/>
    <n v="1"/>
    <n v="0.5"/>
    <x v="3"/>
    <s v="El Grupo reporta que cuenta con un plan de acción para desarrollarlo en el 2018, no obstante no se encuentra publicado en la web."/>
  </r>
  <r>
    <s v="Subcomponente/proceso 2 - Fortalecimiento de los canales de atención"/>
    <n v="3"/>
    <n v="0"/>
    <x v="6"/>
    <s v="No se han adelantado las actividades del componente relacionadas con: Socialización del Autodiagnóstico a la Norma Técnica Colombiana 6047, evaluación de los canales de atención donde para  medir la efectividad y la  trazabilidad de los requerimientos de los ciudadanos y la actualización y  socialización de los protocolos de atención al ciudadano para garantizar la calidad del servicio, programadas para el primer trimestre 2018. "/>
  </r>
  <r>
    <s v="Subcomponente/proceso 3 - Talento Humano"/>
    <n v="2"/>
    <n v="0"/>
    <x v="6"/>
    <s v="Se encuentran en formulación de la estrategia de sensibilización a nivel nacional de los servidores públicos de la entidad para la prevención de faltas al estatuto disciplinario y de ejecución del cronograma de capacitación a los funcionarios de la entidad en cultura ciudadana y administración publica en el servicio al cliente. "/>
  </r>
  <r>
    <s v="Subcomponente/proceso 4 - Normativo y procedimental"/>
    <n v="3"/>
    <n v="1"/>
    <x v="4"/>
    <s v="Se evidencia el informe de análisis de las Peticiones, Quejas, Reclamos y Denuncias recibidas en el primer trimestre del año y se encuentra publicado en la web._x000a_No se evidencia avance en la formulación del procedimiento de trámite de las PQRSD ni en las campañas a los servidores públicos en la actualización normativa de atención al ciudadano."/>
  </r>
  <r>
    <s v="Subcomponente/proceso 5 - Relacionamiento con el ciudadano"/>
    <n v="1"/>
    <n v="0"/>
    <x v="6"/>
    <s v="No se ha realizado medición de la percepción de los ciudadanos con respecto a los servicios prestados."/>
  </r>
  <r>
    <s v="Componente 5: Transparencia y Acceso de la Información"/>
    <m/>
    <m/>
    <x v="0"/>
    <m/>
  </r>
  <r>
    <s v="Subcomponente/proceso 1 - Lineamientos de Transparencia Activa"/>
    <n v="6"/>
    <n v="3"/>
    <x v="3"/>
    <s v="El Grupo de Comunicación y Prensa vigilan permanentemente que lo publicado en la pagina Web este acorde con la Política de Comunicación Institucional, no obstante no se cuenta con informe de verificación de actualización de la misma._x000a_No se evidencia seguimiento a Matriz de seguimiento GED antes Gobierno en Línea._x000a_Se encuentra en proceso de ejecución la actualización del inventario de información._x000a_La Dirección de Talento Humano ha realizado seguimiento permanente al grado de actualización del SIGEP y campañas de sensibilización para la actualización de la declaración de Bienes y Rentas vigencia 2017._x000a_No se reporta el nivel de actualización de los Tramites en el SUIT._x000a_Se verifica documento de cumplimiento de lineamientos de usabilidad del sitio web. El cual, se tiene en cuenta cuando se crean nuevas opciones o secciones en el sitio web."/>
  </r>
  <r>
    <s v="Subcomponente/proceso 2 - Lineamientos de Transparencia Pasiva"/>
    <n v="2"/>
    <n v="0"/>
    <x v="6"/>
    <s v="No se encuentra soportes de la ejecución de la implementación de campañas institucionales  en redes sociales y la página WEB sobre la obligación, medios y costos (si los hubiere) para responder a las solicitudes de información, ni tabulación de las encuestas de satisfacción sobre el contenido y oportunidad de las respuestas a las solicitudes de información"/>
  </r>
  <r>
    <s v="Subcomponente/proceso 3 - Elaboración de los Instrumentos de Gestión de la Información"/>
    <n v="1"/>
    <n v="0"/>
    <x v="6"/>
    <s v="Esta actividad depende la actualización inventario de información la cual se encuentra en desarrollo."/>
  </r>
  <r>
    <s v="Subcomponente/proceso 4 - Criterio Diferencial de Accesibilidad"/>
    <n v="1"/>
    <n v="1"/>
    <x v="1"/>
    <s v="La Dirección de Informática reporta que la página cumple con los criterios de accesibilidad web, cuenta con las opciones de cambio de fuente en el sitio web y de contraste y espacio para utilizar lenguaje de señas, para personas con discapacidad auditiva."/>
  </r>
  <r>
    <s v="Subcomponente/proceso 5 - Monitoreo del Acceso a la Información Pública"/>
    <n v="1"/>
    <n v="1"/>
    <x v="1"/>
    <s v="Se evidenció Informe de Peticiones, Quejas, Reclamos, Sugerencias y Denuncias  “PQRSD”, publicado en la página web, en donde se observa que no se realizó traslado de PQRSD a otras instituciones."/>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B11" firstHeaderRow="1" firstDataRow="1" firstDataCol="1"/>
  <pivotFields count="5">
    <pivotField showAll="0"/>
    <pivotField showAll="0"/>
    <pivotField showAll="0"/>
    <pivotField axis="axisRow" dataField="1" showAll="0">
      <items count="13">
        <item x="6"/>
        <item m="1" x="7"/>
        <item x="4"/>
        <item m="1" x="11"/>
        <item m="1" x="10"/>
        <item x="3"/>
        <item m="1" x="8"/>
        <item m="1" x="9"/>
        <item x="1"/>
        <item x="0"/>
        <item x="5"/>
        <item x="2"/>
        <item t="default"/>
      </items>
    </pivotField>
    <pivotField showAll="0"/>
  </pivotFields>
  <rowFields count="1">
    <field x="3"/>
  </rowFields>
  <rowItems count="8">
    <i>
      <x/>
    </i>
    <i>
      <x v="2"/>
    </i>
    <i>
      <x v="5"/>
    </i>
    <i>
      <x v="8"/>
    </i>
    <i>
      <x v="9"/>
    </i>
    <i>
      <x v="10"/>
    </i>
    <i>
      <x v="11"/>
    </i>
    <i t="grand">
      <x/>
    </i>
  </rowItems>
  <colItems count="1">
    <i/>
  </colItems>
  <dataFields count="1">
    <dataField name="Cuenta de % de Avance" fld="3" subtotal="count" baseField="3" baseItem="0"/>
  </dataFields>
  <formats count="3">
    <format dxfId="2">
      <pivotArea dataOnly="0" labelOnly="1" fieldPosition="0">
        <references count="1">
          <reference field="3" count="9">
            <x v="0"/>
            <x v="1"/>
            <x v="2"/>
            <x v="3"/>
            <x v="4"/>
            <x v="5"/>
            <x v="6"/>
            <x v="7"/>
            <x v="8"/>
          </reference>
        </references>
      </pivotArea>
    </format>
    <format dxfId="1">
      <pivotArea dataOnly="0" outline="0" axis="axisValues" fieldPosition="0"/>
    </format>
    <format dxfId="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9"/>
  <sheetViews>
    <sheetView tabSelected="1" zoomScaleNormal="100" workbookViewId="0">
      <selection activeCell="E11" sqref="E11"/>
    </sheetView>
  </sheetViews>
  <sheetFormatPr baseColWidth="10" defaultRowHeight="15" x14ac:dyDescent="0.25"/>
  <cols>
    <col min="1" max="1" width="85.28515625" style="51" customWidth="1"/>
    <col min="2" max="3" width="16.140625" customWidth="1"/>
    <col min="4" max="4" width="11.5703125" customWidth="1"/>
    <col min="5" max="5" width="68.7109375" customWidth="1"/>
  </cols>
  <sheetData>
    <row r="1" spans="1:5" ht="20.25" x14ac:dyDescent="0.25">
      <c r="A1" s="86" t="s">
        <v>0</v>
      </c>
      <c r="B1" s="86"/>
      <c r="C1" s="86"/>
      <c r="D1" s="86"/>
      <c r="E1" s="86"/>
    </row>
    <row r="2" spans="1:5" ht="15.75" x14ac:dyDescent="0.25">
      <c r="A2" s="44"/>
      <c r="B2" s="1"/>
      <c r="C2" s="1"/>
      <c r="D2" s="2"/>
      <c r="E2" s="3"/>
    </row>
    <row r="3" spans="1:5" ht="15.75" x14ac:dyDescent="0.25">
      <c r="A3" s="45" t="s">
        <v>1</v>
      </c>
      <c r="B3" s="1"/>
      <c r="C3" s="1"/>
      <c r="D3" s="4"/>
      <c r="E3" s="5"/>
    </row>
    <row r="4" spans="1:5" ht="15.75" x14ac:dyDescent="0.25">
      <c r="A4" s="45" t="s">
        <v>73</v>
      </c>
      <c r="B4" s="1"/>
      <c r="C4" s="1"/>
      <c r="D4" s="4"/>
      <c r="E4" s="6"/>
    </row>
    <row r="5" spans="1:5" ht="15.75" x14ac:dyDescent="0.25">
      <c r="A5" s="46"/>
      <c r="B5" s="1"/>
      <c r="C5" s="1"/>
      <c r="D5" s="4"/>
      <c r="E5" s="5"/>
    </row>
    <row r="6" spans="1:5" ht="20.25" x14ac:dyDescent="0.25">
      <c r="A6" s="87" t="s">
        <v>39</v>
      </c>
      <c r="B6" s="87"/>
      <c r="C6" s="87"/>
      <c r="D6" s="87"/>
      <c r="E6" s="87"/>
    </row>
    <row r="7" spans="1:5" ht="15.75" x14ac:dyDescent="0.25">
      <c r="A7" s="88" t="s">
        <v>2</v>
      </c>
      <c r="B7" s="88"/>
      <c r="C7" s="89" t="s">
        <v>74</v>
      </c>
      <c r="D7" s="90"/>
      <c r="E7" s="90"/>
    </row>
    <row r="8" spans="1:5" ht="16.5" thickBot="1" x14ac:dyDescent="0.3">
      <c r="A8" s="45"/>
      <c r="B8" s="1"/>
      <c r="C8" s="7"/>
      <c r="D8" s="8"/>
      <c r="E8" s="9"/>
    </row>
    <row r="9" spans="1:5" ht="32.25" thickBot="1" x14ac:dyDescent="0.3">
      <c r="A9" s="10" t="s">
        <v>3</v>
      </c>
      <c r="B9" s="10" t="s">
        <v>4</v>
      </c>
      <c r="C9" s="10" t="s">
        <v>5</v>
      </c>
      <c r="D9" s="11" t="s">
        <v>6</v>
      </c>
      <c r="E9" s="10" t="s">
        <v>7</v>
      </c>
    </row>
    <row r="10" spans="1:5" ht="16.5" thickBot="1" x14ac:dyDescent="0.3">
      <c r="A10" s="91" t="s">
        <v>8</v>
      </c>
      <c r="B10" s="92"/>
      <c r="C10" s="92"/>
      <c r="D10" s="92"/>
      <c r="E10" s="93"/>
    </row>
    <row r="11" spans="1:5" ht="102" x14ac:dyDescent="0.25">
      <c r="A11" s="47" t="s">
        <v>9</v>
      </c>
      <c r="B11" s="71">
        <f>+'[1]Resumen de cumplimiento'!B3</f>
        <v>1</v>
      </c>
      <c r="C11" s="71">
        <f>+'[1]Resumen de cumplimiento'!C3</f>
        <v>1</v>
      </c>
      <c r="D11" s="13">
        <f>C11/B11</f>
        <v>1</v>
      </c>
      <c r="E11" s="14" t="s">
        <v>75</v>
      </c>
    </row>
    <row r="12" spans="1:5" ht="140.25" x14ac:dyDescent="0.25">
      <c r="A12" s="24" t="s">
        <v>10</v>
      </c>
      <c r="B12" s="15">
        <f>+'[1]Resumen de cumplimiento'!B4</f>
        <v>3</v>
      </c>
      <c r="C12" s="15">
        <f>+'[1]Resumen de cumplimiento'!C4</f>
        <v>2</v>
      </c>
      <c r="D12" s="16">
        <f t="shared" ref="D12:D22" si="0">C12/B12</f>
        <v>0.66666666666666663</v>
      </c>
      <c r="E12" s="17" t="s">
        <v>55</v>
      </c>
    </row>
    <row r="13" spans="1:5" ht="63.75" x14ac:dyDescent="0.25">
      <c r="A13" s="24" t="s">
        <v>11</v>
      </c>
      <c r="B13" s="15">
        <f>+'[1]Resumen de cumplimiento'!B5</f>
        <v>3</v>
      </c>
      <c r="C13" s="15">
        <f>+'[1]Resumen de cumplimiento'!C5</f>
        <v>3</v>
      </c>
      <c r="D13" s="16">
        <f t="shared" si="0"/>
        <v>1</v>
      </c>
      <c r="E13" s="17" t="s">
        <v>56</v>
      </c>
    </row>
    <row r="14" spans="1:5" ht="89.25" x14ac:dyDescent="0.25">
      <c r="A14" s="24" t="s">
        <v>12</v>
      </c>
      <c r="B14" s="15">
        <f>+'[1]Resumen de cumplimiento'!B6</f>
        <v>1</v>
      </c>
      <c r="C14" s="15">
        <f>+'[1]Resumen de cumplimiento'!C6</f>
        <v>1</v>
      </c>
      <c r="D14" s="16">
        <f t="shared" si="0"/>
        <v>1</v>
      </c>
      <c r="E14" s="17" t="s">
        <v>66</v>
      </c>
    </row>
    <row r="15" spans="1:5" ht="26.25" thickBot="1" x14ac:dyDescent="0.3">
      <c r="A15" s="48" t="s">
        <v>13</v>
      </c>
      <c r="B15" s="72">
        <f>+'[1]Resumen de cumplimiento'!B7</f>
        <v>1</v>
      </c>
      <c r="C15" s="72">
        <f>+'[1]Resumen de cumplimiento'!C7</f>
        <v>1</v>
      </c>
      <c r="D15" s="13">
        <f t="shared" si="0"/>
        <v>1</v>
      </c>
      <c r="E15" s="14" t="s">
        <v>57</v>
      </c>
    </row>
    <row r="16" spans="1:5" ht="16.5" thickBot="1" x14ac:dyDescent="0.3">
      <c r="A16" s="94" t="s">
        <v>40</v>
      </c>
      <c r="B16" s="95"/>
      <c r="C16" s="95"/>
      <c r="D16" s="95"/>
      <c r="E16" s="96"/>
    </row>
    <row r="17" spans="1:5" ht="26.25" thickBot="1" x14ac:dyDescent="0.3">
      <c r="A17" s="26" t="s">
        <v>14</v>
      </c>
      <c r="B17" s="12">
        <f>+'[1]Resumen de cumplimiento'!$B$8</f>
        <v>1</v>
      </c>
      <c r="C17" s="12">
        <f>+'[1]Resumen de cumplimiento'!$C$8</f>
        <v>1</v>
      </c>
      <c r="D17" s="13">
        <f t="shared" si="0"/>
        <v>1</v>
      </c>
      <c r="E17" s="14" t="s">
        <v>58</v>
      </c>
    </row>
    <row r="18" spans="1:5" ht="16.5" thickBot="1" x14ac:dyDescent="0.3">
      <c r="A18" s="77" t="s">
        <v>15</v>
      </c>
      <c r="B18" s="78"/>
      <c r="C18" s="78"/>
      <c r="D18" s="78"/>
      <c r="E18" s="79"/>
    </row>
    <row r="19" spans="1:5" ht="178.5" x14ac:dyDescent="0.25">
      <c r="A19" s="18" t="s">
        <v>16</v>
      </c>
      <c r="B19" s="73">
        <f>+'[1]Resumen de cumplimiento'!B10</f>
        <v>6</v>
      </c>
      <c r="C19" s="73">
        <f>+'[1]Resumen de cumplimiento'!C10</f>
        <v>3</v>
      </c>
      <c r="D19" s="19">
        <f t="shared" si="0"/>
        <v>0.5</v>
      </c>
      <c r="E19" s="52" t="s">
        <v>67</v>
      </c>
    </row>
    <row r="20" spans="1:5" ht="178.5" x14ac:dyDescent="0.25">
      <c r="A20" s="20" t="s">
        <v>17</v>
      </c>
      <c r="B20" s="21">
        <f>+'[1]Resumen de cumplimiento'!B11</f>
        <v>3</v>
      </c>
      <c r="C20" s="21">
        <f>+'[1]Resumen de cumplimiento'!C11</f>
        <v>1</v>
      </c>
      <c r="D20" s="22">
        <f t="shared" si="0"/>
        <v>0.33333333333333331</v>
      </c>
      <c r="E20" s="17" t="s">
        <v>68</v>
      </c>
    </row>
    <row r="21" spans="1:5" ht="191.25" x14ac:dyDescent="0.25">
      <c r="A21" s="20" t="s">
        <v>18</v>
      </c>
      <c r="B21" s="21">
        <f>+'[1]Resumen de cumplimiento'!B12</f>
        <v>5</v>
      </c>
      <c r="C21" s="21">
        <f>+'[1]Resumen de cumplimiento'!C12</f>
        <v>3</v>
      </c>
      <c r="D21" s="22">
        <f t="shared" si="0"/>
        <v>0.6</v>
      </c>
      <c r="E21" s="17" t="s">
        <v>69</v>
      </c>
    </row>
    <row r="22" spans="1:5" ht="51.75" thickBot="1" x14ac:dyDescent="0.3">
      <c r="A22" s="18" t="s">
        <v>19</v>
      </c>
      <c r="B22" s="74">
        <f>+'[1]Resumen de cumplimiento'!B13</f>
        <v>4</v>
      </c>
      <c r="C22" s="74">
        <f>+'[1]Resumen de cumplimiento'!C13</f>
        <v>2</v>
      </c>
      <c r="D22" s="19">
        <f t="shared" si="0"/>
        <v>0.5</v>
      </c>
      <c r="E22" s="17" t="s">
        <v>59</v>
      </c>
    </row>
    <row r="23" spans="1:5" ht="16.5" thickBot="1" x14ac:dyDescent="0.3">
      <c r="A23" s="80" t="s">
        <v>20</v>
      </c>
      <c r="B23" s="81"/>
      <c r="C23" s="81"/>
      <c r="D23" s="81"/>
      <c r="E23" s="82"/>
    </row>
    <row r="24" spans="1:5" ht="30" x14ac:dyDescent="0.25">
      <c r="A24" s="23" t="s">
        <v>21</v>
      </c>
      <c r="B24" s="71">
        <f>+'[1]Resumen de cumplimiento'!B15</f>
        <v>1</v>
      </c>
      <c r="C24" s="71">
        <v>0.5</v>
      </c>
      <c r="D24" s="75">
        <f>+C24/B24</f>
        <v>0.5</v>
      </c>
      <c r="E24" s="14" t="s">
        <v>70</v>
      </c>
    </row>
    <row r="25" spans="1:5" ht="76.5" x14ac:dyDescent="0.25">
      <c r="A25" s="24" t="s">
        <v>22</v>
      </c>
      <c r="B25" s="15">
        <f>+'[1]Resumen de cumplimiento'!B16</f>
        <v>3</v>
      </c>
      <c r="C25" s="15">
        <f>+'[1]Resumen de cumplimiento'!C16</f>
        <v>0</v>
      </c>
      <c r="D25" s="25">
        <f t="shared" ref="D25:D34" si="1">+C25/B25</f>
        <v>0</v>
      </c>
      <c r="E25" s="17" t="s">
        <v>71</v>
      </c>
    </row>
    <row r="26" spans="1:5" ht="63.75" x14ac:dyDescent="0.25">
      <c r="A26" s="24" t="s">
        <v>23</v>
      </c>
      <c r="B26" s="15">
        <f>+'[1]Resumen de cumplimiento'!B17</f>
        <v>2</v>
      </c>
      <c r="C26" s="15">
        <f>+'[1]Resumen de cumplimiento'!C17</f>
        <v>0</v>
      </c>
      <c r="D26" s="25">
        <f t="shared" si="1"/>
        <v>0</v>
      </c>
      <c r="E26" s="17" t="s">
        <v>60</v>
      </c>
    </row>
    <row r="27" spans="1:5" ht="76.5" x14ac:dyDescent="0.25">
      <c r="A27" s="24" t="s">
        <v>24</v>
      </c>
      <c r="B27" s="15">
        <f>+'[1]Resumen de cumplimiento'!B18</f>
        <v>3</v>
      </c>
      <c r="C27" s="15">
        <f>+'[1]Resumen de cumplimiento'!C18</f>
        <v>1</v>
      </c>
      <c r="D27" s="25">
        <f t="shared" si="1"/>
        <v>0.33333333333333331</v>
      </c>
      <c r="E27" s="17" t="s">
        <v>61</v>
      </c>
    </row>
    <row r="28" spans="1:5" ht="26.25" thickBot="1" x14ac:dyDescent="0.3">
      <c r="A28" s="23" t="s">
        <v>25</v>
      </c>
      <c r="B28" s="72">
        <f>+'[1]Resumen de cumplimiento'!B19</f>
        <v>1</v>
      </c>
      <c r="C28" s="72">
        <f>+'[1]Resumen de cumplimiento'!C19</f>
        <v>0</v>
      </c>
      <c r="D28" s="76">
        <f t="shared" si="1"/>
        <v>0</v>
      </c>
      <c r="E28" s="14" t="s">
        <v>72</v>
      </c>
    </row>
    <row r="29" spans="1:5" ht="16.5" thickBot="1" x14ac:dyDescent="0.3">
      <c r="A29" s="83" t="s">
        <v>26</v>
      </c>
      <c r="B29" s="84"/>
      <c r="C29" s="84"/>
      <c r="D29" s="84"/>
      <c r="E29" s="85"/>
    </row>
    <row r="30" spans="1:5" ht="179.25" thickBot="1" x14ac:dyDescent="0.3">
      <c r="A30" s="26" t="s">
        <v>27</v>
      </c>
      <c r="B30" s="71">
        <f>+'[1]Resumen de cumplimiento'!B21</f>
        <v>6</v>
      </c>
      <c r="C30" s="71">
        <f>+'[1]Resumen de cumplimiento'!C21</f>
        <v>3</v>
      </c>
      <c r="D30" s="76">
        <f t="shared" si="1"/>
        <v>0.5</v>
      </c>
      <c r="E30" s="14" t="s">
        <v>65</v>
      </c>
    </row>
    <row r="31" spans="1:5" ht="64.5" thickBot="1" x14ac:dyDescent="0.3">
      <c r="A31" s="24" t="s">
        <v>28</v>
      </c>
      <c r="B31" s="15">
        <f>+'[1]Resumen de cumplimiento'!B22</f>
        <v>2</v>
      </c>
      <c r="C31" s="15">
        <f>+'[1]Resumen de cumplimiento'!C22</f>
        <v>0</v>
      </c>
      <c r="D31" s="76">
        <f t="shared" si="1"/>
        <v>0</v>
      </c>
      <c r="E31" s="17" t="s">
        <v>62</v>
      </c>
    </row>
    <row r="32" spans="1:5" ht="30.75" thickBot="1" x14ac:dyDescent="0.3">
      <c r="A32" s="24" t="s">
        <v>29</v>
      </c>
      <c r="B32" s="15">
        <f>+'[1]Resumen de cumplimiento'!B23</f>
        <v>1</v>
      </c>
      <c r="C32" s="15">
        <f>+'[1]Resumen de cumplimiento'!C23</f>
        <v>0</v>
      </c>
      <c r="D32" s="76">
        <f t="shared" si="1"/>
        <v>0</v>
      </c>
      <c r="E32" s="17" t="s">
        <v>41</v>
      </c>
    </row>
    <row r="33" spans="1:5" ht="51.75" thickBot="1" x14ac:dyDescent="0.3">
      <c r="A33" s="27" t="s">
        <v>30</v>
      </c>
      <c r="B33" s="15">
        <f>+'[1]Resumen de cumplimiento'!B24</f>
        <v>1</v>
      </c>
      <c r="C33" s="15">
        <f>+'[1]Resumen de cumplimiento'!C24</f>
        <v>1</v>
      </c>
      <c r="D33" s="76">
        <f t="shared" si="1"/>
        <v>1</v>
      </c>
      <c r="E33" s="17" t="s">
        <v>63</v>
      </c>
    </row>
    <row r="34" spans="1:5" ht="39" thickBot="1" x14ac:dyDescent="0.3">
      <c r="A34" s="28" t="s">
        <v>31</v>
      </c>
      <c r="B34" s="72">
        <f>+'[1]Resumen de cumplimiento'!B25</f>
        <v>1</v>
      </c>
      <c r="C34" s="72">
        <f>+'[1]Resumen de cumplimiento'!C25</f>
        <v>1</v>
      </c>
      <c r="D34" s="76">
        <f t="shared" si="1"/>
        <v>1</v>
      </c>
      <c r="E34" s="29" t="s">
        <v>64</v>
      </c>
    </row>
    <row r="35" spans="1:5" ht="16.5" thickBot="1" x14ac:dyDescent="0.3">
      <c r="A35" s="49"/>
      <c r="B35" s="1"/>
      <c r="C35" s="1"/>
      <c r="D35" s="4"/>
      <c r="E35" s="30"/>
    </row>
    <row r="36" spans="1:5" ht="15.75" thickBot="1" x14ac:dyDescent="0.3">
      <c r="A36" s="50"/>
      <c r="B36" s="31" t="s">
        <v>32</v>
      </c>
      <c r="C36" s="32"/>
      <c r="D36" s="33"/>
      <c r="E36" s="34"/>
    </row>
    <row r="37" spans="1:5" ht="15.75" thickBot="1" x14ac:dyDescent="0.3">
      <c r="A37" s="50"/>
      <c r="B37" s="35" t="s">
        <v>33</v>
      </c>
      <c r="C37" s="36" t="s">
        <v>34</v>
      </c>
      <c r="D37" s="37"/>
      <c r="E37" s="34"/>
    </row>
    <row r="38" spans="1:5" ht="15.75" thickBot="1" x14ac:dyDescent="0.3">
      <c r="A38" s="50"/>
      <c r="B38" s="38" t="s">
        <v>35</v>
      </c>
      <c r="C38" s="39" t="s">
        <v>36</v>
      </c>
      <c r="D38" s="40"/>
      <c r="E38" s="34"/>
    </row>
    <row r="39" spans="1:5" ht="15.75" thickBot="1" x14ac:dyDescent="0.3">
      <c r="A39" s="50"/>
      <c r="B39" s="41" t="s">
        <v>37</v>
      </c>
      <c r="C39" s="42" t="s">
        <v>38</v>
      </c>
      <c r="D39" s="43"/>
      <c r="E39" s="34"/>
    </row>
  </sheetData>
  <autoFilter ref="A9:E34"/>
  <mergeCells count="9">
    <mergeCell ref="A18:E18"/>
    <mergeCell ref="A23:E23"/>
    <mergeCell ref="A29:E29"/>
    <mergeCell ref="A1:E1"/>
    <mergeCell ref="A6:E6"/>
    <mergeCell ref="A7:B7"/>
    <mergeCell ref="C7:E7"/>
    <mergeCell ref="A10:E10"/>
    <mergeCell ref="A16:E16"/>
  </mergeCells>
  <conditionalFormatting sqref="D17 D19:D22 D11:D15 D24:D28 D30:D34">
    <cfRule type="cellIs" dxfId="5" priority="1" operator="between">
      <formula>0</formula>
      <formula>0.5999</formula>
    </cfRule>
    <cfRule type="cellIs" dxfId="4" priority="2" operator="between">
      <formula>0.6</formula>
      <formula>0.7999</formula>
    </cfRule>
    <cfRule type="cellIs" dxfId="3" priority="3" operator="between">
      <formula>0.8</formula>
      <formula>1</formula>
    </cfRule>
  </conditionalFormatting>
  <pageMargins left="0.70866141732283472" right="0.70866141732283472" top="0.74803149606299213" bottom="0.74803149606299213" header="0.31496062992125984" footer="0.31496062992125984"/>
  <pageSetup scale="6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workbookViewId="0">
      <selection activeCell="C7" sqref="C7"/>
    </sheetView>
  </sheetViews>
  <sheetFormatPr baseColWidth="10" defaultRowHeight="15" x14ac:dyDescent="0.25"/>
  <cols>
    <col min="1" max="1" width="35.140625" customWidth="1"/>
    <col min="2" max="2" width="18.28515625" customWidth="1"/>
    <col min="3" max="3" width="21.85546875" customWidth="1"/>
    <col min="4" max="4" width="19.7109375" customWidth="1"/>
  </cols>
  <sheetData>
    <row r="1" spans="1:4" ht="15.75" thickBot="1" x14ac:dyDescent="0.3"/>
    <row r="2" spans="1:4" s="51" customFormat="1" ht="26.25" thickBot="1" x14ac:dyDescent="0.3">
      <c r="A2" s="65" t="s">
        <v>54</v>
      </c>
      <c r="B2" s="66" t="s">
        <v>50</v>
      </c>
      <c r="C2" s="66" t="s">
        <v>51</v>
      </c>
      <c r="D2" s="67" t="s">
        <v>52</v>
      </c>
    </row>
    <row r="3" spans="1:4" ht="16.5" thickBot="1" x14ac:dyDescent="0.3">
      <c r="A3" s="68" t="s">
        <v>53</v>
      </c>
      <c r="B3" s="69">
        <f>SUM(SEGUIMIENTO!B11:B34)</f>
        <v>49</v>
      </c>
      <c r="C3" s="69">
        <f>SUM(SEGUIMIENTO!C11:C34)</f>
        <v>24.5</v>
      </c>
      <c r="D3" s="70">
        <f>+AVERAGE(SEGUIMIENTO!D11:D34)</f>
        <v>0.54666666666666663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workbookViewId="0">
      <selection activeCell="C8" sqref="C8"/>
    </sheetView>
  </sheetViews>
  <sheetFormatPr baseColWidth="10" defaultRowHeight="15" x14ac:dyDescent="0.25"/>
  <cols>
    <col min="1" max="1" width="17.5703125" bestFit="1" customWidth="1"/>
    <col min="2" max="2" width="12" bestFit="1" customWidth="1"/>
    <col min="5" max="6" width="28.85546875" customWidth="1"/>
  </cols>
  <sheetData>
    <row r="1" spans="1:6" ht="15.75" thickBot="1" x14ac:dyDescent="0.3"/>
    <row r="2" spans="1:6" x14ac:dyDescent="0.25">
      <c r="E2" s="97" t="s">
        <v>48</v>
      </c>
      <c r="F2" s="98"/>
    </row>
    <row r="3" spans="1:6" ht="13.5" customHeight="1" thickBot="1" x14ac:dyDescent="0.3">
      <c r="A3" s="53" t="s">
        <v>42</v>
      </c>
      <c r="B3" s="51" t="s">
        <v>46</v>
      </c>
      <c r="E3" s="63" t="s">
        <v>45</v>
      </c>
      <c r="F3" s="64" t="s">
        <v>47</v>
      </c>
    </row>
    <row r="4" spans="1:6" x14ac:dyDescent="0.25">
      <c r="A4" s="55">
        <v>0</v>
      </c>
      <c r="B4" s="56">
        <v>5</v>
      </c>
      <c r="E4" s="57">
        <v>0</v>
      </c>
      <c r="F4" s="58">
        <v>4</v>
      </c>
    </row>
    <row r="5" spans="1:6" x14ac:dyDescent="0.25">
      <c r="A5" s="55">
        <v>0.33333333333333331</v>
      </c>
      <c r="B5" s="56">
        <v>2</v>
      </c>
      <c r="E5" s="59">
        <v>0.2</v>
      </c>
      <c r="F5" s="60">
        <v>3</v>
      </c>
    </row>
    <row r="6" spans="1:6" x14ac:dyDescent="0.25">
      <c r="A6" s="55">
        <v>0.5</v>
      </c>
      <c r="B6" s="56">
        <v>4</v>
      </c>
      <c r="E6" s="59">
        <v>0.33333333333333331</v>
      </c>
      <c r="F6" s="60">
        <v>1</v>
      </c>
    </row>
    <row r="7" spans="1:6" x14ac:dyDescent="0.25">
      <c r="A7" s="55">
        <v>1</v>
      </c>
      <c r="B7" s="56">
        <v>7</v>
      </c>
      <c r="E7" s="59">
        <v>0.36363636363636365</v>
      </c>
      <c r="F7" s="60">
        <v>1</v>
      </c>
    </row>
    <row r="8" spans="1:6" x14ac:dyDescent="0.25">
      <c r="A8" s="54" t="s">
        <v>43</v>
      </c>
      <c r="B8" s="56"/>
      <c r="E8" s="59">
        <v>0.4</v>
      </c>
      <c r="F8" s="60">
        <v>1</v>
      </c>
    </row>
    <row r="9" spans="1:6" x14ac:dyDescent="0.25">
      <c r="A9" s="54">
        <v>0.6</v>
      </c>
      <c r="B9" s="56">
        <v>1</v>
      </c>
      <c r="E9" s="59">
        <v>0.5</v>
      </c>
      <c r="F9" s="60">
        <v>4</v>
      </c>
    </row>
    <row r="10" spans="1:6" x14ac:dyDescent="0.25">
      <c r="A10" s="54">
        <v>0.66666666666666663</v>
      </c>
      <c r="B10" s="56">
        <v>1</v>
      </c>
      <c r="E10" s="59">
        <v>0.625</v>
      </c>
      <c r="F10" s="60">
        <v>1</v>
      </c>
    </row>
    <row r="11" spans="1:6" x14ac:dyDescent="0.25">
      <c r="A11" s="54" t="s">
        <v>44</v>
      </c>
      <c r="B11" s="56">
        <v>20</v>
      </c>
      <c r="E11" s="59">
        <v>0.7</v>
      </c>
      <c r="F11" s="60">
        <v>1</v>
      </c>
    </row>
    <row r="12" spans="1:6" ht="15.75" thickBot="1" x14ac:dyDescent="0.3">
      <c r="E12" s="59">
        <v>1</v>
      </c>
      <c r="F12" s="60">
        <v>4</v>
      </c>
    </row>
    <row r="13" spans="1:6" ht="15.75" thickBot="1" x14ac:dyDescent="0.3">
      <c r="E13" s="61" t="s">
        <v>49</v>
      </c>
      <c r="F13" s="62">
        <f>SUM(F4:F12)</f>
        <v>20</v>
      </c>
    </row>
  </sheetData>
  <mergeCells count="1">
    <mergeCell ref="E2:F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8AB345A4F007443A5E24894DBD40E0F" ma:contentTypeVersion="2" ma:contentTypeDescription="Create a new document." ma:contentTypeScope="" ma:versionID="6e7c6ade1fea1ebc9ac54633bb96a1a7">
  <xsd:schema xmlns:xsd="http://www.w3.org/2001/XMLSchema" xmlns:xs="http://www.w3.org/2001/XMLSchema" xmlns:p="http://schemas.microsoft.com/office/2006/metadata/properties" xmlns:ns2="a9c2eecf-403d-41f7-85a9-9629c8a74907" targetNamespace="http://schemas.microsoft.com/office/2006/metadata/properties" ma:root="true" ma:fieldsID="7f58003238a50c58bc4a6e821de73105" ns2:_="">
    <xsd:import namespace="a9c2eecf-403d-41f7-85a9-9629c8a74907"/>
    <xsd:element name="properties">
      <xsd:complexType>
        <xsd:sequence>
          <xsd:element name="documentManagement">
            <xsd:complexType>
              <xsd:all>
                <xsd:element ref="ns2:Formato" minOccurs="0"/>
                <xsd:element ref="ns2:A_x00f1_o"/>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c2eecf-403d-41f7-85a9-9629c8a74907" elementFormDefault="qualified">
    <xsd:import namespace="http://schemas.microsoft.com/office/2006/documentManagement/types"/>
    <xsd:import namespace="http://schemas.microsoft.com/office/infopath/2007/PartnerControls"/>
    <xsd:element name="Formato" ma:index="8" nillable="true" ma:displayName="Formato" ma:default="/Style%20Library/Images/pdf.svg" ma:format="Dropdown" ma:internalName="Formato">
      <xsd:simpleType>
        <xsd:restriction base="dms:Choice">
          <xsd:enumeration value="/Style%20Library/Images/pdf.svg"/>
          <xsd:enumeration value="/Style%20Library/Images/doc.svg"/>
          <xsd:enumeration value="/Style%20Library/Images/xls.svg"/>
          <xsd:enumeration value="/Style%20Library/Images/ppt.svg"/>
          <xsd:enumeration value="/Style%20Library/Images/jpg.svg"/>
        </xsd:restriction>
      </xsd:simpleType>
    </xsd:element>
    <xsd:element name="A_x00f1_o" ma:index="9" ma:displayName="Año" ma:format="Dropdown" ma:internalName="A_x00f1_o">
      <xsd:simpleType>
        <xsd:restriction base="dms:Choice">
          <xsd:enumeration value="2016"/>
          <xsd:enumeration value="2017"/>
          <xsd:enumeration value="2018"/>
          <xsd:enumeration value="2019"/>
          <xsd:enumeration value="2020"/>
          <xsd:enumeration value="2021"/>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Formato xmlns="a9c2eecf-403d-41f7-85a9-9629c8a74907">/Style%20Library/Images/pdf.svg</Formato>
    <A_x00f1_o xmlns="a9c2eecf-403d-41f7-85a9-9629c8a74907">2018</A_x00f1_o>
  </documentManagement>
</p:properties>
</file>

<file path=customXml/itemProps1.xml><?xml version="1.0" encoding="utf-8"?>
<ds:datastoreItem xmlns:ds="http://schemas.openxmlformats.org/officeDocument/2006/customXml" ds:itemID="{29CB4440-5CC8-4240-B399-96F5DCEF19B0}"/>
</file>

<file path=customXml/itemProps2.xml><?xml version="1.0" encoding="utf-8"?>
<ds:datastoreItem xmlns:ds="http://schemas.openxmlformats.org/officeDocument/2006/customXml" ds:itemID="{39B54CC3-AD5E-4A96-A390-C53B68FE69AD}"/>
</file>

<file path=customXml/itemProps3.xml><?xml version="1.0" encoding="utf-8"?>
<ds:datastoreItem xmlns:ds="http://schemas.openxmlformats.org/officeDocument/2006/customXml" ds:itemID="{4C4B71A4-3956-4682-9B6F-267DFD5E5E6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SEGUIMIENTO</vt:lpstr>
      <vt:lpstr>RESUMEN DE CUMPLIMIENTO</vt:lpstr>
      <vt:lpstr>%</vt:lpstr>
      <vt:lpstr>SEGUIMIENTO!Área_de_impresión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Seguimiento No 1 - Plan Anticorrupción y de Atención al ciudadano Abril 2018</dc:title>
  <dc:creator>German Ospina Rosero</dc:creator>
  <cp:lastModifiedBy>William Hernando Zabaleta Rangel</cp:lastModifiedBy>
  <cp:lastPrinted>2017-01-30T14:15:28Z</cp:lastPrinted>
  <dcterms:created xsi:type="dcterms:W3CDTF">2017-01-30T14:10:17Z</dcterms:created>
  <dcterms:modified xsi:type="dcterms:W3CDTF">2018-05-17T22:06:15Z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0x01010028AB345A4F007443A5E24894DBD40E0F</vt:lpwstr>
  </property>
</Properties>
</file>